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definedNames>
    <definedName name="_xlnm._FilterDatabase" localSheetId="0" hidden="1">计划表!$A$1:$S$43</definedName>
  </definedNames>
  <calcPr calcId="144525"/>
</workbook>
</file>

<file path=xl/sharedStrings.xml><?xml version="1.0" encoding="utf-8"?>
<sst xmlns="http://schemas.openxmlformats.org/spreadsheetml/2006/main" count="236" uniqueCount="146">
  <si>
    <t>附件1：</t>
  </si>
  <si>
    <t>和静县2020年中央提前告知财政专项扶贫资金项目计划表</t>
  </si>
  <si>
    <t xml:space="preserve"> 单位：万元、户</t>
  </si>
  <si>
    <t>序号</t>
  </si>
  <si>
    <t>项目库编号</t>
  </si>
  <si>
    <t>项目名称</t>
  </si>
  <si>
    <t>建设性质</t>
  </si>
  <si>
    <t>项目类别</t>
  </si>
  <si>
    <t>建设起止年限</t>
  </si>
  <si>
    <t>建设地点</t>
  </si>
  <si>
    <t>建设内容</t>
  </si>
  <si>
    <t>项目总投资及资金来源</t>
  </si>
  <si>
    <t>扶持贫困户情况</t>
  </si>
  <si>
    <t>项目负责人</t>
  </si>
  <si>
    <t>备注</t>
  </si>
  <si>
    <t>合计</t>
  </si>
  <si>
    <t>扶贫发展资金</t>
  </si>
  <si>
    <t>少数民族资金</t>
  </si>
  <si>
    <t>行业资金</t>
  </si>
  <si>
    <t>援疆资金</t>
  </si>
  <si>
    <t>其他</t>
  </si>
  <si>
    <t>扶持贫困户户数</t>
  </si>
  <si>
    <t>其中：年度拟脱贫户数</t>
  </si>
  <si>
    <t>用于拟脱贫户的扶贫发展资金</t>
  </si>
  <si>
    <t>合计（17个项目）</t>
  </si>
  <si>
    <t>巴音布鲁克镇</t>
  </si>
  <si>
    <t>6528272020009</t>
  </si>
  <si>
    <t>资产收益</t>
  </si>
  <si>
    <t>新建</t>
  </si>
  <si>
    <t>镇医院东侧敖伦布鲁克村村委会</t>
  </si>
  <si>
    <t>镇医院东侧敖伦布鲁克村村委会50平米平房改造装修经营蔬菜小商店（水果蔬菜货架、保险柜、停车场等附属配套设施），资产属于村委会，建成后承包给有能力具备条件的个体户或者贫困户经营，年底12%比列分红滚动扶持5个贫困户。</t>
  </si>
  <si>
    <t>朱玉梅    斯琴</t>
  </si>
  <si>
    <t>6528272020010</t>
  </si>
  <si>
    <t>巴音布鲁克镇（赛罕陶海村、赛热木村）</t>
  </si>
  <si>
    <t>新建2座可移动、可吊运特色青钢结构小商店两座，扶持两个村10个贫困户，每坐房屋50平米（货架、内饰及其它附属配套等），在拆迁户安置户小区、牧家乐集中经营区及其它区域经营小商店，资产属于村委会，承包有实力的个体户或者具备条件的贫困户经营，年底12%比列分红，滚动扶持10个贫困户。</t>
  </si>
  <si>
    <t>巴音郭楞乡</t>
  </si>
  <si>
    <t>3</t>
  </si>
  <si>
    <t>6528272020012</t>
  </si>
  <si>
    <t>旅游扶贫</t>
  </si>
  <si>
    <t>2020年</t>
  </si>
  <si>
    <t>巴音郭楞乡阿尔夏特村</t>
  </si>
  <si>
    <t>阿尔夏特村（独库公路沿线巴音郭楞乡山口大桥）发展旅游业牧家乐，购买传统蒙古包19顶（、每顶补助2万元（含室内配套设施），投入资金38万元，传统大蒙古包1顶（含室内配套设施），投入资金5万元，室外配套设施建设，塔建蒙古包底座10个，木栈道200米及其他附属设施，投入10万元，共投入资金53万元，资产归村委会所有，以对外承包的方式，每年按总投入资金量的10%收取承包费，70%分红贫困户滚动式扶持贫困户（2020年计划扶持20户），30%用于壮大集体经济。</t>
  </si>
  <si>
    <t>孟开巴依尔、李强</t>
  </si>
  <si>
    <t>6528272020023</t>
  </si>
  <si>
    <t>巴音郭楞乡奎克乌苏村</t>
  </si>
  <si>
    <t>奎克乌苏村特色村赛项目区内购买高端蒙古包5顶，每座6万元（含室内配套设施），投入资金30万元，高端蒙古包底座、上下排水管网、电网、木栈道（100米）等工程每座4万元，投入资金20万元，共投入资金50万元。资产受益村委会管理，采取对外承包的方式统一管理，每年按出租费70%分红贫困户每，2020年扶持贫困10户（滚动式扶持贫困户），30%用于壮大集体经济。</t>
  </si>
  <si>
    <t>巩乃斯镇</t>
  </si>
  <si>
    <t>5</t>
  </si>
  <si>
    <t>6528272020046</t>
  </si>
  <si>
    <t>牲畜养殖</t>
  </si>
  <si>
    <t>产业增收标准化养殖</t>
  </si>
  <si>
    <t>巩乃斯镇浩伊特开勒德村</t>
  </si>
  <si>
    <t>购买当地优质生产母褐牛（杂交品种）100头、畜龄4-6岁、每头补助10000元，资产归村集体，以铁畜承包方式滚动承包给贫困户，每年按15%-20%收取承包费，用于壮大村集体经济。</t>
  </si>
  <si>
    <t>胡春来、
巴依尔</t>
  </si>
  <si>
    <t>巴伦台镇</t>
  </si>
  <si>
    <t>6528272020074</t>
  </si>
  <si>
    <t>巴伦台镇包格旦郭勒村</t>
  </si>
  <si>
    <t>在218国道旁新建1000平方米旅途驿站（扶贫市场）1个，每平方米补助300元,投资30万元，建设500平方米彩钢板房，每平方米400元，投资20万元，平整场地、地面铺彩砖2000平方米，每平方补助60元，投资12万元，其他配套设施及水电费用投资3万元，10盏路灯5万元，扶持贫困户15户，摆摊受益。</t>
  </si>
  <si>
    <t>吴建全、依仁且</t>
  </si>
  <si>
    <t>阿拉沟乡</t>
  </si>
  <si>
    <t>7</t>
  </si>
  <si>
    <t>6528272020053</t>
  </si>
  <si>
    <t>防洪坝建设</t>
  </si>
  <si>
    <t>基础设施建设</t>
  </si>
  <si>
    <t>阿拉沟村</t>
  </si>
  <si>
    <t>在阿拉沟村二组新建格宾石笼防洪坝1.5公里、调流坝2处，包括：①一组塔克乐格特险段：沿河道右岸新建防洪堤全长640m，在新建防洪堤下游河道宽浅处设置流丁坝3条，小计约118万元；②二组查汗萨拉险段：沿河道右岸新建防洪堤护岸3处，全长635m，小计约138万元；③学校西侧泄洪沟险段：交通桥下游右岸新建格宾石笼护坡305m，小计约64万元；④施工导流，小计约10万元。所有工程量共计330万元。</t>
  </si>
  <si>
    <t>刘海龙、阿拉西</t>
  </si>
  <si>
    <t>克尔古提乡</t>
  </si>
  <si>
    <t>6528272020056</t>
  </si>
  <si>
    <t>道路建设项目</t>
  </si>
  <si>
    <t>改建</t>
  </si>
  <si>
    <t>克尔古提乡浩尔哈特村</t>
  </si>
  <si>
    <r>
      <rPr>
        <sz val="9"/>
        <color theme="1"/>
        <rFont val="仿宋_GB2312"/>
        <charset val="134"/>
      </rPr>
      <t>维修15公里牧道，横断面拟设计宽度为4米。工程作法为现有道路路基为主，宽度不够时，在原有基础上加宽至4米道路路基以原有路基为主，面层采用连砂石30-50亳米（其中含直径500亳米及800亳米不等涵管15座），每公里8万元</t>
    </r>
    <r>
      <rPr>
        <sz val="9"/>
        <color theme="1"/>
        <rFont val="Arial"/>
        <charset val="134"/>
      </rPr>
      <t>  </t>
    </r>
    <r>
      <rPr>
        <sz val="9"/>
        <color theme="1"/>
        <rFont val="仿宋_GB2312"/>
        <charset val="134"/>
      </rPr>
      <t>。</t>
    </r>
  </si>
  <si>
    <t>宋建军、艾尔登毕力格</t>
  </si>
  <si>
    <t>额勒再特乌鲁乡</t>
  </si>
  <si>
    <t>6528272020033</t>
  </si>
  <si>
    <t>庭院整治建设</t>
  </si>
  <si>
    <t>庭院经济建设工程</t>
  </si>
  <si>
    <t>额勒再特乌鲁乡察汗乌苏村</t>
  </si>
  <si>
    <t>庭院整治，新建围墙，每户60-80米，每米补助330元，每户2万元，扶持贫困户45户。</t>
  </si>
  <si>
    <t>陈彦斌、沙仁特比</t>
  </si>
  <si>
    <t>6528272020034</t>
  </si>
  <si>
    <t>防渗渠建设</t>
  </si>
  <si>
    <t>产业增收基本农田建设</t>
  </si>
  <si>
    <t>维修防渗渠3公里及配套附属设施建设，流量0.3立方米，每公里补助10万元，扶持贫困户348户。</t>
  </si>
  <si>
    <t>6528272020031</t>
  </si>
  <si>
    <t>额勒再特乌鲁乡乌兰布鲁克村返修桥至阿日勒</t>
  </si>
  <si>
    <t>维修从乌兰布鲁克村返修桥到阿日勒改建建9公里牧道，每公里补助10万元，受益贫困户50户。</t>
  </si>
  <si>
    <t>和静镇</t>
  </si>
  <si>
    <t>6528272020132</t>
  </si>
  <si>
    <t>和静镇巩哈尔村</t>
  </si>
  <si>
    <r>
      <rPr>
        <sz val="9"/>
        <rFont val="仿宋_GB2312"/>
        <charset val="134"/>
      </rPr>
      <t>计划改建现浇混疑土防渗斗渠6273m，设计流量0.2m</t>
    </r>
    <r>
      <rPr>
        <sz val="9"/>
        <rFont val="宋体"/>
        <charset val="134"/>
      </rPr>
      <t>³</t>
    </r>
    <r>
      <rPr>
        <sz val="9"/>
        <rFont val="仿宋_GB2312"/>
        <charset val="134"/>
      </rPr>
      <t>/s，配套渠系建筑物82座，共计投入资金348.4万元。（巩哈尔村一组323m,三组5950m）</t>
    </r>
  </si>
  <si>
    <t>郑留闯、阿尤甫·克热木</t>
  </si>
  <si>
    <t>巴润哈尔莫敦镇</t>
  </si>
  <si>
    <t>6528272020097</t>
  </si>
  <si>
    <t>新建农副产品销售点二期建设项目，面积1625平方米，每平方米1600元，总投入资金260万元，资产归村集体所有，每年按总投资的10%收取承包费，所得承包费第一年差异化扶持建档立卡贫困户50户，第二年分红资金用于壮大村集体经济，根据贫困群众的贫困程度按照“四议两公开”进行差额化滚动式扶持。（阿尔孜尕尔村52万元、阿日勒村38万元、拜勒其尔村13万元、查汗赛尔村37万元、查汗通古村4万元、哈尔乌苏村51万元、呼青衙门村28万元、开来村37万元）。</t>
  </si>
  <si>
    <t>肖高潮、依拉木江·牙生</t>
  </si>
  <si>
    <t>哈尔莫敦镇</t>
  </si>
  <si>
    <t>6528272020087</t>
  </si>
  <si>
    <t>哈尔莫敦镇乌兰尕扎尔村</t>
  </si>
  <si>
    <t>为确保贫困户生产用水，新建8cm厚C20现浇梯形混凝土板防渗渠道2.71km，上段(0+478-2+261)长1783m、渠深1.2m、口宽4.20m，下段（2+261-3+188）长927m、渠深1.0m、口宽3.60m；配套渠系建筑物38座，总投资247.50万元，乌兰尕扎尔村所有村民及贫困户收益。</t>
  </si>
  <si>
    <t>党国军、艾尼瓦尔·艾依提</t>
  </si>
  <si>
    <t>乃门莫敦镇</t>
  </si>
  <si>
    <t>6528272020139</t>
  </si>
  <si>
    <t>乃门莫敦镇包尔布呼村</t>
  </si>
  <si>
    <t>计划购买3—5岁西门塔尔生产母牛60头，每头补助2万元，每年按投入资金不少于10%比例进行分红，资产归村集体所有，分红资金其中60%用于壮大村集体经济，40%用于滚动扶持9户建档立卡贫困户带贫减贫。</t>
  </si>
  <si>
    <t>刘学强、孟开</t>
  </si>
  <si>
    <t>协比乃尔布呼镇</t>
  </si>
  <si>
    <t>6528272020159</t>
  </si>
  <si>
    <t>土地改良</t>
  </si>
  <si>
    <t>协比乃尔布呼镇协比乃尔布呼村</t>
  </si>
  <si>
    <t>投资40万元，对协比乃尔布呼村二组、三组、七组的431亩村集体机动耕地，进行破梗平整集中连片改良，提高土地收益。2020年至2021年收益的50%归村集体所有，50%动态扶持30户贫困户。2022年起，土地收益归村集体所有。</t>
  </si>
  <si>
    <t>陈咏鑫、马亚龙</t>
  </si>
  <si>
    <t>6528272020157</t>
  </si>
  <si>
    <t>协比乃尔布呼镇查汗才开村</t>
  </si>
  <si>
    <t>投资100万元，对查汗才开村开都河沿岸4.09公里防洪坝，铺设砂砾石料(铺设长度4090米，宽度4米，厚度不低于0.3米)打通廊道，并对此段防洪堤两侧进行绿化防护。172户贫困户受益。</t>
  </si>
  <si>
    <t>少数民族发展资金</t>
  </si>
  <si>
    <t>6528272020107</t>
  </si>
  <si>
    <t>农作物晒场</t>
  </si>
  <si>
    <t>巴润哈尔莫敦镇呼青衙门村</t>
  </si>
  <si>
    <t>新建8500平方米的晒场，厚度15-20cm，每平方米100元，扶持贫困户25户，投入资金85万元。</t>
  </si>
  <si>
    <t>斯繁荣</t>
  </si>
  <si>
    <t>排队挂网招标中3月18日发公告4月11日开标</t>
  </si>
  <si>
    <t>6528272020109</t>
  </si>
  <si>
    <t>巴润哈尔莫敦镇拜勒其尔村</t>
  </si>
  <si>
    <t>新建8000平方米的晒场，厚度15-20cm，每平方米100元，扶持贫困户26户，投入资金80万元。</t>
  </si>
  <si>
    <t>6528272020110</t>
  </si>
  <si>
    <t>巴润哈尔莫敦镇哈尔乌苏村</t>
  </si>
  <si>
    <t>新建8500平方米的晒场，厚度15-20cm，每平方米100元，扶持贫困户40户，投入资金85万元。</t>
  </si>
  <si>
    <t>6528272020150</t>
  </si>
  <si>
    <t>乃门莫敦镇乃门莫敦村</t>
  </si>
  <si>
    <t>购买3—5岁西门塔尔生产母牛50头，每头补助资金2万元， 资产归村集体所有，入股合作社或养殖大户，每年按投入资金不少于10%比例分红，所得分红资金60%用于壮大村集体经济，40%用于扶持50户建档立卡贫困户带贫减贫。</t>
  </si>
  <si>
    <t>已开工实施</t>
  </si>
  <si>
    <t>6528272020038</t>
  </si>
  <si>
    <t>桥梁建设</t>
  </si>
  <si>
    <t>额勒再特乌鲁乡古尔温吐勒尕村</t>
  </si>
  <si>
    <t>古尔温吐勒尕村松树沟额力吉根大板改建涵管桥，桥长6米宽3米，计划投入40万元，项目覆盖贫困户78户。</t>
  </si>
  <si>
    <t>排队挂网招标中3月19日发公告4月12日开标</t>
  </si>
  <si>
    <t>6528272020045</t>
  </si>
  <si>
    <t>草料库建设</t>
  </si>
  <si>
    <t>额勒再特乌鲁乡额勒再特乌鲁村</t>
  </si>
  <si>
    <t>额勒再特乌鲁村冬草场新建300平米饲草料库一座，砖混+彩钢板结构，每平米1800元，资产归村集体，全村贫困户受益</t>
  </si>
  <si>
    <t xml:space="preserve">项目管理费
</t>
  </si>
  <si>
    <t>2021年</t>
  </si>
  <si>
    <t>和静县民宗委</t>
  </si>
  <si>
    <t>少数民族发展资金项目管理费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</si>
</sst>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b/>
      <sz val="20"/>
      <name val="宋体"/>
      <charset val="134"/>
    </font>
    <font>
      <sz val="12"/>
      <name val="宋体"/>
      <charset val="134"/>
    </font>
    <font>
      <b/>
      <sz val="9"/>
      <name val="黑体"/>
      <charset val="134"/>
    </font>
    <font>
      <b/>
      <sz val="12"/>
      <name val="黑体"/>
      <charset val="134"/>
    </font>
    <font>
      <b/>
      <sz val="9"/>
      <name val="宋体"/>
      <charset val="134"/>
    </font>
    <font>
      <sz val="9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sz val="9"/>
      <color theme="1"/>
      <name val="仿宋"/>
      <charset val="134"/>
    </font>
    <font>
      <sz val="9"/>
      <color rgb="FF000000"/>
      <name val="仿宋_GB2312"/>
      <charset val="134"/>
    </font>
    <font>
      <sz val="9"/>
      <color indexed="8"/>
      <name val="仿宋_GB2312"/>
      <charset val="134"/>
    </font>
    <font>
      <b/>
      <sz val="9"/>
      <name val="Times New Roman"/>
      <charset val="134"/>
    </font>
    <font>
      <b/>
      <sz val="9"/>
      <color rgb="FF000000"/>
      <name val="仿宋_GB2312"/>
      <charset val="134"/>
    </font>
    <font>
      <b/>
      <sz val="11"/>
      <name val="仿宋_GB2312"/>
      <charset val="134"/>
    </font>
    <font>
      <b/>
      <sz val="9"/>
      <color theme="1"/>
      <name val="宋体"/>
      <charset val="134"/>
      <scheme val="minor"/>
    </font>
    <font>
      <sz val="8"/>
      <color theme="1"/>
      <name val="仿宋_GB2312"/>
      <charset val="134"/>
    </font>
    <font>
      <sz val="8"/>
      <name val="仿宋_GB2312"/>
      <charset val="134"/>
    </font>
    <font>
      <b/>
      <sz val="8"/>
      <color theme="1"/>
      <name val="仿宋_GB2312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Arial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/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11" applyNumberFormat="1" applyFont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left" vertical="center" wrapText="1"/>
    </xf>
    <xf numFmtId="0" fontId="10" fillId="0" borderId="1" xfId="52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11" applyNumberFormat="1" applyFont="1" applyFill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7" fillId="0" borderId="1" xfId="50" applyNumberFormat="1" applyFont="1" applyFill="1" applyBorder="1" applyAlignment="1" applyProtection="1">
      <alignment horizontal="center" vertical="center" wrapText="1"/>
    </xf>
    <xf numFmtId="0" fontId="12" fillId="0" borderId="1" xfId="1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 wrapText="1"/>
    </xf>
    <xf numFmtId="0" fontId="8" fillId="0" borderId="1" xfId="1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5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8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3"/>
  <sheetViews>
    <sheetView tabSelected="1" workbookViewId="0">
      <selection activeCell="H26" sqref="H26"/>
    </sheetView>
  </sheetViews>
  <sheetFormatPr defaultColWidth="9" defaultRowHeight="13.5"/>
  <cols>
    <col min="1" max="1" width="3.25" customWidth="1"/>
    <col min="2" max="2" width="7.875" customWidth="1"/>
    <col min="3" max="3" width="7.375" customWidth="1"/>
    <col min="4" max="4" width="4" customWidth="1"/>
    <col min="5" max="5" width="7.875" customWidth="1"/>
    <col min="6" max="6" width="4.375" customWidth="1"/>
    <col min="7" max="7" width="8" customWidth="1"/>
    <col min="8" max="8" width="48.25" customWidth="1"/>
    <col min="9" max="9" width="6.625" customWidth="1"/>
    <col min="10" max="10" width="5.375" customWidth="1"/>
    <col min="11" max="11" width="3.875" customWidth="1"/>
    <col min="12" max="12" width="3.125" customWidth="1"/>
    <col min="13" max="13" width="3" customWidth="1"/>
    <col min="14" max="14" width="4.875" customWidth="1"/>
    <col min="15" max="15" width="5.625" customWidth="1"/>
    <col min="16" max="16" width="5.75" customWidth="1"/>
    <col min="17" max="17" width="6.25" customWidth="1"/>
    <col min="18" max="18" width="5.25" customWidth="1"/>
    <col min="19" max="19" width="6.75" customWidth="1"/>
  </cols>
  <sheetData>
    <row r="1" ht="15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2" customHeight="1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4.25" spans="1:19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4" t="s">
        <v>10</v>
      </c>
      <c r="I4" s="4" t="s">
        <v>11</v>
      </c>
      <c r="J4" s="4"/>
      <c r="K4" s="4"/>
      <c r="L4" s="4"/>
      <c r="M4" s="4"/>
      <c r="N4" s="4"/>
      <c r="O4" s="4" t="s">
        <v>12</v>
      </c>
      <c r="P4" s="4"/>
      <c r="Q4" s="4"/>
      <c r="R4" s="4" t="s">
        <v>13</v>
      </c>
      <c r="S4" s="4" t="s">
        <v>14</v>
      </c>
    </row>
    <row r="5" ht="62" customHeight="1" spans="1:19">
      <c r="A5" s="5"/>
      <c r="B5" s="5"/>
      <c r="C5" s="5"/>
      <c r="D5" s="5"/>
      <c r="E5" s="5"/>
      <c r="F5" s="5"/>
      <c r="G5" s="6"/>
      <c r="H5" s="5"/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/>
      <c r="S5" s="4"/>
    </row>
    <row r="6" ht="19" customHeight="1" spans="1:19">
      <c r="A6" s="7" t="s">
        <v>24</v>
      </c>
      <c r="B6" s="7"/>
      <c r="C6" s="7"/>
      <c r="D6" s="7"/>
      <c r="E6" s="7"/>
      <c r="F6" s="7"/>
      <c r="G6" s="7"/>
      <c r="H6" s="7"/>
      <c r="I6" s="28">
        <v>2098.9</v>
      </c>
      <c r="J6" s="28">
        <v>2097</v>
      </c>
      <c r="K6" s="28">
        <v>0</v>
      </c>
      <c r="L6" s="28">
        <f t="shared" ref="K6:M6" si="0">SUM(L7,L10,L13,L15,L17,L19,L21,L25,L27,L29,L31,L33)</f>
        <v>0</v>
      </c>
      <c r="M6" s="28">
        <f t="shared" si="0"/>
        <v>0</v>
      </c>
      <c r="N6" s="28">
        <v>1.9</v>
      </c>
      <c r="O6" s="28">
        <v>1278</v>
      </c>
      <c r="P6" s="28">
        <f>SUM(P7,P10,P13,P15,P17,P19,P21,P25,P27,P29,P31,P33)</f>
        <v>0</v>
      </c>
      <c r="Q6" s="28">
        <f>SUM(Q7,Q10,Q13,Q15,Q17,Q19,Q21,Q25,Q27,Q29,Q31,Q33)</f>
        <v>0</v>
      </c>
      <c r="R6" s="36"/>
      <c r="S6" s="37"/>
    </row>
    <row r="7" spans="1:19">
      <c r="A7" s="8" t="s">
        <v>25</v>
      </c>
      <c r="B7" s="8"/>
      <c r="C7" s="8"/>
      <c r="D7" s="8"/>
      <c r="E7" s="8"/>
      <c r="F7" s="8"/>
      <c r="G7" s="8"/>
      <c r="H7" s="8"/>
      <c r="I7" s="29">
        <f>I8+I9</f>
        <v>50</v>
      </c>
      <c r="J7" s="29">
        <f>J8+J9</f>
        <v>50</v>
      </c>
      <c r="K7" s="29">
        <f t="shared" ref="K7:M7" si="1">SUM(K8:K9)</f>
        <v>0</v>
      </c>
      <c r="L7" s="29">
        <f t="shared" si="1"/>
        <v>0</v>
      </c>
      <c r="M7" s="29">
        <f t="shared" si="1"/>
        <v>0</v>
      </c>
      <c r="N7" s="29">
        <v>0</v>
      </c>
      <c r="O7" s="29">
        <f>O8+O9</f>
        <v>15</v>
      </c>
      <c r="P7" s="29">
        <f>SUM(P8:P9)</f>
        <v>0</v>
      </c>
      <c r="Q7" s="29">
        <f>SUM(Q8:Q9)</f>
        <v>0</v>
      </c>
      <c r="R7" s="31"/>
      <c r="S7" s="38"/>
    </row>
    <row r="8" ht="60" customHeight="1" spans="1:19">
      <c r="A8" s="9">
        <v>1</v>
      </c>
      <c r="B8" s="42" t="s">
        <v>26</v>
      </c>
      <c r="C8" s="10" t="s">
        <v>27</v>
      </c>
      <c r="D8" s="10" t="s">
        <v>28</v>
      </c>
      <c r="E8" s="10" t="s">
        <v>20</v>
      </c>
      <c r="F8" s="11">
        <v>2020</v>
      </c>
      <c r="G8" s="10" t="s">
        <v>29</v>
      </c>
      <c r="H8" s="10" t="s">
        <v>30</v>
      </c>
      <c r="I8" s="10">
        <v>10</v>
      </c>
      <c r="J8" s="10">
        <v>10</v>
      </c>
      <c r="K8" s="30">
        <f t="shared" ref="K8:M8" si="2">SUM(K9:K10)</f>
        <v>0</v>
      </c>
      <c r="L8" s="30">
        <f t="shared" si="2"/>
        <v>0</v>
      </c>
      <c r="M8" s="30">
        <f t="shared" si="2"/>
        <v>0</v>
      </c>
      <c r="N8" s="30">
        <v>0</v>
      </c>
      <c r="O8" s="11">
        <v>5</v>
      </c>
      <c r="P8" s="11">
        <v>0</v>
      </c>
      <c r="Q8" s="11">
        <v>0</v>
      </c>
      <c r="R8" s="11" t="s">
        <v>31</v>
      </c>
      <c r="S8" s="26"/>
    </row>
    <row r="9" ht="66" customHeight="1" spans="1:19">
      <c r="A9" s="9">
        <v>2</v>
      </c>
      <c r="B9" s="42" t="s">
        <v>32</v>
      </c>
      <c r="C9" s="10" t="s">
        <v>27</v>
      </c>
      <c r="D9" s="10" t="s">
        <v>28</v>
      </c>
      <c r="E9" s="10" t="s">
        <v>20</v>
      </c>
      <c r="F9" s="11">
        <v>2020</v>
      </c>
      <c r="G9" s="10" t="s">
        <v>33</v>
      </c>
      <c r="H9" s="10" t="s">
        <v>34</v>
      </c>
      <c r="I9" s="10">
        <v>40</v>
      </c>
      <c r="J9" s="10">
        <v>40</v>
      </c>
      <c r="K9" s="30">
        <f t="shared" ref="K9:M9" si="3">SUM(K10:K11)</f>
        <v>0</v>
      </c>
      <c r="L9" s="30">
        <f t="shared" si="3"/>
        <v>0</v>
      </c>
      <c r="M9" s="30">
        <f t="shared" si="3"/>
        <v>0</v>
      </c>
      <c r="N9" s="30">
        <v>0</v>
      </c>
      <c r="O9" s="11">
        <v>10</v>
      </c>
      <c r="P9" s="11">
        <v>0</v>
      </c>
      <c r="Q9" s="11">
        <v>0</v>
      </c>
      <c r="R9" s="11" t="s">
        <v>31</v>
      </c>
      <c r="S9" s="26"/>
    </row>
    <row r="10" spans="1:19">
      <c r="A10" s="12" t="s">
        <v>35</v>
      </c>
      <c r="B10" s="13"/>
      <c r="C10" s="13"/>
      <c r="D10" s="13"/>
      <c r="E10" s="13"/>
      <c r="F10" s="13"/>
      <c r="G10" s="13"/>
      <c r="H10" s="14"/>
      <c r="I10" s="31">
        <f>I11+I12</f>
        <v>103</v>
      </c>
      <c r="J10" s="31">
        <f>J11+J12</f>
        <v>101.1</v>
      </c>
      <c r="K10" s="31"/>
      <c r="L10" s="31"/>
      <c r="M10" s="31"/>
      <c r="N10" s="31">
        <v>1.9</v>
      </c>
      <c r="O10" s="31">
        <f>O11+O12</f>
        <v>30</v>
      </c>
      <c r="P10" s="11">
        <v>0</v>
      </c>
      <c r="Q10" s="11">
        <v>0</v>
      </c>
      <c r="R10" s="31"/>
      <c r="S10" s="26"/>
    </row>
    <row r="11" ht="95" customHeight="1" spans="1:19">
      <c r="A11" s="15" t="s">
        <v>36</v>
      </c>
      <c r="B11" s="16" t="s">
        <v>37</v>
      </c>
      <c r="C11" s="10" t="s">
        <v>38</v>
      </c>
      <c r="D11" s="10" t="s">
        <v>28</v>
      </c>
      <c r="E11" s="10" t="s">
        <v>20</v>
      </c>
      <c r="F11" s="10" t="s">
        <v>39</v>
      </c>
      <c r="G11" s="10" t="s">
        <v>40</v>
      </c>
      <c r="H11" s="17" t="s">
        <v>41</v>
      </c>
      <c r="I11" s="10">
        <v>53</v>
      </c>
      <c r="J11" s="10">
        <v>53</v>
      </c>
      <c r="K11" s="10">
        <v>0</v>
      </c>
      <c r="L11" s="10">
        <v>0</v>
      </c>
      <c r="M11" s="10">
        <v>0</v>
      </c>
      <c r="N11" s="10">
        <v>0</v>
      </c>
      <c r="O11" s="10">
        <v>20</v>
      </c>
      <c r="P11" s="11">
        <v>0</v>
      </c>
      <c r="Q11" s="11">
        <v>0</v>
      </c>
      <c r="R11" s="10" t="s">
        <v>42</v>
      </c>
      <c r="S11" s="26"/>
    </row>
    <row r="12" ht="81" customHeight="1" spans="1:19">
      <c r="A12" s="9">
        <v>4</v>
      </c>
      <c r="B12" s="16" t="s">
        <v>43</v>
      </c>
      <c r="C12" s="10" t="s">
        <v>38</v>
      </c>
      <c r="D12" s="10" t="s">
        <v>28</v>
      </c>
      <c r="E12" s="10" t="s">
        <v>20</v>
      </c>
      <c r="F12" s="10" t="s">
        <v>39</v>
      </c>
      <c r="G12" s="17" t="s">
        <v>44</v>
      </c>
      <c r="H12" s="18" t="s">
        <v>45</v>
      </c>
      <c r="I12" s="10">
        <v>50</v>
      </c>
      <c r="J12" s="10">
        <v>48.1</v>
      </c>
      <c r="K12" s="10">
        <v>0</v>
      </c>
      <c r="L12" s="10">
        <v>0</v>
      </c>
      <c r="M12" s="10">
        <v>0</v>
      </c>
      <c r="N12" s="10">
        <v>1.9</v>
      </c>
      <c r="O12" s="10">
        <v>10</v>
      </c>
      <c r="P12" s="11">
        <v>0</v>
      </c>
      <c r="Q12" s="11">
        <v>0</v>
      </c>
      <c r="R12" s="10" t="s">
        <v>42</v>
      </c>
      <c r="S12" s="26"/>
    </row>
    <row r="13" ht="22" customHeight="1" spans="1:19">
      <c r="A13" s="19" t="s">
        <v>46</v>
      </c>
      <c r="B13" s="19"/>
      <c r="C13" s="19"/>
      <c r="D13" s="19"/>
      <c r="E13" s="19"/>
      <c r="F13" s="19"/>
      <c r="G13" s="19"/>
      <c r="H13" s="19"/>
      <c r="I13" s="32">
        <v>100</v>
      </c>
      <c r="J13" s="32">
        <v>100</v>
      </c>
      <c r="K13" s="10">
        <v>0</v>
      </c>
      <c r="L13" s="10">
        <v>0</v>
      </c>
      <c r="M13" s="10">
        <v>0</v>
      </c>
      <c r="N13" s="10">
        <v>0</v>
      </c>
      <c r="O13" s="32">
        <v>10</v>
      </c>
      <c r="P13" s="11">
        <v>0</v>
      </c>
      <c r="Q13" s="11">
        <v>0</v>
      </c>
      <c r="R13" s="32"/>
      <c r="S13" s="26"/>
    </row>
    <row r="14" ht="54" customHeight="1" spans="1:19">
      <c r="A14" s="15" t="s">
        <v>47</v>
      </c>
      <c r="B14" s="20" t="s">
        <v>48</v>
      </c>
      <c r="C14" s="10" t="s">
        <v>49</v>
      </c>
      <c r="D14" s="10" t="s">
        <v>28</v>
      </c>
      <c r="E14" s="10" t="s">
        <v>50</v>
      </c>
      <c r="F14" s="10" t="s">
        <v>39</v>
      </c>
      <c r="G14" s="10" t="s">
        <v>51</v>
      </c>
      <c r="H14" s="10" t="s">
        <v>52</v>
      </c>
      <c r="I14" s="10">
        <v>100</v>
      </c>
      <c r="J14" s="10">
        <v>100</v>
      </c>
      <c r="K14" s="10">
        <v>0</v>
      </c>
      <c r="L14" s="10">
        <v>0</v>
      </c>
      <c r="M14" s="10">
        <v>0</v>
      </c>
      <c r="N14" s="10">
        <v>0</v>
      </c>
      <c r="O14" s="10">
        <v>10</v>
      </c>
      <c r="P14" s="11">
        <v>0</v>
      </c>
      <c r="Q14" s="11">
        <v>0</v>
      </c>
      <c r="R14" s="11" t="s">
        <v>53</v>
      </c>
      <c r="S14" s="39"/>
    </row>
    <row r="15" spans="1:19">
      <c r="A15" s="19" t="s">
        <v>54</v>
      </c>
      <c r="B15" s="19"/>
      <c r="C15" s="19"/>
      <c r="D15" s="19"/>
      <c r="E15" s="19"/>
      <c r="F15" s="19"/>
      <c r="G15" s="19"/>
      <c r="H15" s="19"/>
      <c r="I15" s="31">
        <v>70</v>
      </c>
      <c r="J15" s="31">
        <v>70</v>
      </c>
      <c r="K15" s="10">
        <v>0</v>
      </c>
      <c r="L15" s="10">
        <v>0</v>
      </c>
      <c r="M15" s="10">
        <v>0</v>
      </c>
      <c r="N15" s="10">
        <v>0</v>
      </c>
      <c r="O15" s="31">
        <v>15</v>
      </c>
      <c r="P15" s="11">
        <v>0</v>
      </c>
      <c r="Q15" s="11">
        <v>0</v>
      </c>
      <c r="R15" s="31"/>
      <c r="S15" s="39"/>
    </row>
    <row r="16" ht="73" customHeight="1" spans="1:19">
      <c r="A16" s="9">
        <v>6</v>
      </c>
      <c r="B16" s="10" t="s">
        <v>55</v>
      </c>
      <c r="C16" s="10" t="s">
        <v>38</v>
      </c>
      <c r="D16" s="10" t="s">
        <v>28</v>
      </c>
      <c r="E16" s="10" t="s">
        <v>20</v>
      </c>
      <c r="F16" s="10" t="s">
        <v>39</v>
      </c>
      <c r="G16" s="10" t="s">
        <v>56</v>
      </c>
      <c r="H16" s="10" t="s">
        <v>57</v>
      </c>
      <c r="I16" s="10">
        <v>70</v>
      </c>
      <c r="J16" s="10">
        <v>70</v>
      </c>
      <c r="K16" s="10">
        <v>0</v>
      </c>
      <c r="L16" s="10">
        <v>0</v>
      </c>
      <c r="M16" s="10">
        <v>0</v>
      </c>
      <c r="N16" s="10">
        <v>0</v>
      </c>
      <c r="O16" s="10">
        <v>15</v>
      </c>
      <c r="P16" s="10">
        <v>0</v>
      </c>
      <c r="Q16" s="10">
        <v>0</v>
      </c>
      <c r="R16" s="10" t="s">
        <v>58</v>
      </c>
      <c r="S16" s="39"/>
    </row>
    <row r="17" spans="1:19">
      <c r="A17" s="19" t="s">
        <v>59</v>
      </c>
      <c r="B17" s="19"/>
      <c r="C17" s="19"/>
      <c r="D17" s="19"/>
      <c r="E17" s="19"/>
      <c r="F17" s="19"/>
      <c r="G17" s="19"/>
      <c r="H17" s="19"/>
      <c r="I17" s="33">
        <f t="shared" ref="I17:O17" si="4">SUM(I18:I18)</f>
        <v>330</v>
      </c>
      <c r="J17" s="33">
        <f t="shared" si="4"/>
        <v>330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v>100</v>
      </c>
      <c r="P17" s="11">
        <v>0</v>
      </c>
      <c r="Q17" s="11">
        <v>0</v>
      </c>
      <c r="R17" s="33"/>
      <c r="S17" s="39"/>
    </row>
    <row r="18" ht="86" customHeight="1" spans="1:19">
      <c r="A18" s="21" t="s">
        <v>60</v>
      </c>
      <c r="B18" s="15" t="s">
        <v>61</v>
      </c>
      <c r="C18" s="15" t="s">
        <v>62</v>
      </c>
      <c r="D18" s="21" t="s">
        <v>28</v>
      </c>
      <c r="E18" s="22" t="s">
        <v>63</v>
      </c>
      <c r="F18" s="15" t="s">
        <v>39</v>
      </c>
      <c r="G18" s="10" t="s">
        <v>64</v>
      </c>
      <c r="H18" s="11" t="s">
        <v>65</v>
      </c>
      <c r="I18" s="15">
        <v>330</v>
      </c>
      <c r="J18" s="15">
        <v>330</v>
      </c>
      <c r="K18" s="15"/>
      <c r="L18" s="21"/>
      <c r="M18" s="15"/>
      <c r="N18" s="15"/>
      <c r="O18" s="9">
        <v>100</v>
      </c>
      <c r="P18" s="11">
        <v>0</v>
      </c>
      <c r="Q18" s="11">
        <v>0</v>
      </c>
      <c r="R18" s="15" t="s">
        <v>66</v>
      </c>
      <c r="S18" s="39"/>
    </row>
    <row r="19" spans="1:19">
      <c r="A19" s="19" t="s">
        <v>67</v>
      </c>
      <c r="B19" s="19"/>
      <c r="C19" s="19"/>
      <c r="D19" s="19"/>
      <c r="E19" s="19"/>
      <c r="F19" s="19"/>
      <c r="G19" s="19"/>
      <c r="H19" s="19"/>
      <c r="I19" s="30">
        <f t="shared" ref="I19:O19" si="5">SUM(I20:I20)</f>
        <v>120</v>
      </c>
      <c r="J19" s="30">
        <f t="shared" si="5"/>
        <v>120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5"/>
        <v>0</v>
      </c>
      <c r="O19" s="30">
        <f t="shared" si="5"/>
        <v>24</v>
      </c>
      <c r="P19" s="11">
        <v>0</v>
      </c>
      <c r="Q19" s="11">
        <v>0</v>
      </c>
      <c r="R19" s="9"/>
      <c r="S19" s="39"/>
    </row>
    <row r="20" ht="54" customHeight="1" spans="1:19">
      <c r="A20" s="9">
        <v>8</v>
      </c>
      <c r="B20" s="20" t="s">
        <v>68</v>
      </c>
      <c r="C20" s="10" t="s">
        <v>69</v>
      </c>
      <c r="D20" s="10" t="s">
        <v>39</v>
      </c>
      <c r="E20" s="22" t="s">
        <v>63</v>
      </c>
      <c r="F20" s="10" t="s">
        <v>70</v>
      </c>
      <c r="G20" s="10" t="s">
        <v>71</v>
      </c>
      <c r="H20" s="23" t="s">
        <v>72</v>
      </c>
      <c r="I20" s="26">
        <v>120</v>
      </c>
      <c r="J20" s="26">
        <v>120</v>
      </c>
      <c r="K20" s="26"/>
      <c r="L20" s="26"/>
      <c r="M20" s="26"/>
      <c r="N20" s="26"/>
      <c r="O20" s="34">
        <v>24</v>
      </c>
      <c r="P20" s="11">
        <v>0</v>
      </c>
      <c r="Q20" s="11">
        <v>0</v>
      </c>
      <c r="R20" s="10" t="s">
        <v>73</v>
      </c>
      <c r="S20" s="39"/>
    </row>
    <row r="21" ht="18" customHeight="1" spans="1:19">
      <c r="A21" s="19" t="s">
        <v>74</v>
      </c>
      <c r="B21" s="19"/>
      <c r="C21" s="19"/>
      <c r="D21" s="19"/>
      <c r="E21" s="19"/>
      <c r="F21" s="19"/>
      <c r="G21" s="19"/>
      <c r="H21" s="19"/>
      <c r="I21" s="33">
        <f>I22+I23+I24</f>
        <v>210</v>
      </c>
      <c r="J21" s="33">
        <f>J22+J23+J24</f>
        <v>210</v>
      </c>
      <c r="K21" s="33">
        <f t="shared" ref="K21:N21" si="6">SUM(K22:K24)</f>
        <v>0</v>
      </c>
      <c r="L21" s="33">
        <f t="shared" si="6"/>
        <v>0</v>
      </c>
      <c r="M21" s="33">
        <f t="shared" si="6"/>
        <v>0</v>
      </c>
      <c r="N21" s="33">
        <f t="shared" si="6"/>
        <v>0</v>
      </c>
      <c r="O21" s="33">
        <f>O22+O23+O24</f>
        <v>458</v>
      </c>
      <c r="P21" s="11">
        <v>0</v>
      </c>
      <c r="Q21" s="11">
        <v>0</v>
      </c>
      <c r="R21" s="10"/>
      <c r="S21" s="39"/>
    </row>
    <row r="22" ht="53" customHeight="1" spans="1:19">
      <c r="A22" s="9">
        <v>9</v>
      </c>
      <c r="B22" s="24" t="s">
        <v>75</v>
      </c>
      <c r="C22" s="10" t="s">
        <v>76</v>
      </c>
      <c r="D22" s="25" t="s">
        <v>28</v>
      </c>
      <c r="E22" s="11" t="s">
        <v>77</v>
      </c>
      <c r="F22" s="10" t="s">
        <v>39</v>
      </c>
      <c r="G22" s="25" t="s">
        <v>78</v>
      </c>
      <c r="H22" s="11" t="s">
        <v>79</v>
      </c>
      <c r="I22" s="10">
        <v>90</v>
      </c>
      <c r="J22" s="25">
        <v>90</v>
      </c>
      <c r="K22" s="10">
        <v>0</v>
      </c>
      <c r="L22" s="10">
        <v>0</v>
      </c>
      <c r="M22" s="10">
        <v>0</v>
      </c>
      <c r="N22" s="10">
        <v>0</v>
      </c>
      <c r="O22" s="10">
        <v>45</v>
      </c>
      <c r="P22" s="11">
        <v>0</v>
      </c>
      <c r="Q22" s="11">
        <v>0</v>
      </c>
      <c r="R22" s="10" t="s">
        <v>80</v>
      </c>
      <c r="S22" s="39"/>
    </row>
    <row r="23" ht="51" customHeight="1" spans="1:19">
      <c r="A23" s="9">
        <v>10</v>
      </c>
      <c r="B23" s="24" t="s">
        <v>81</v>
      </c>
      <c r="C23" s="10" t="s">
        <v>82</v>
      </c>
      <c r="D23" s="25" t="s">
        <v>70</v>
      </c>
      <c r="E23" s="11" t="s">
        <v>83</v>
      </c>
      <c r="F23" s="10" t="s">
        <v>39</v>
      </c>
      <c r="G23" s="25" t="s">
        <v>78</v>
      </c>
      <c r="H23" s="11" t="s">
        <v>84</v>
      </c>
      <c r="I23" s="10">
        <v>30</v>
      </c>
      <c r="J23" s="25">
        <v>30</v>
      </c>
      <c r="K23" s="10">
        <v>0</v>
      </c>
      <c r="L23" s="10">
        <v>0</v>
      </c>
      <c r="M23" s="10">
        <v>0</v>
      </c>
      <c r="N23" s="10">
        <v>0</v>
      </c>
      <c r="O23" s="10">
        <v>348</v>
      </c>
      <c r="P23" s="11">
        <v>0</v>
      </c>
      <c r="Q23" s="11">
        <v>0</v>
      </c>
      <c r="R23" s="10" t="s">
        <v>80</v>
      </c>
      <c r="S23" s="40"/>
    </row>
    <row r="24" ht="79" customHeight="1" spans="1:19">
      <c r="A24" s="9">
        <v>11</v>
      </c>
      <c r="B24" s="24" t="s">
        <v>85</v>
      </c>
      <c r="C24" s="10" t="s">
        <v>69</v>
      </c>
      <c r="D24" s="25" t="s">
        <v>70</v>
      </c>
      <c r="E24" s="22" t="s">
        <v>63</v>
      </c>
      <c r="F24" s="10" t="s">
        <v>39</v>
      </c>
      <c r="G24" s="25" t="s">
        <v>86</v>
      </c>
      <c r="H24" s="11" t="s">
        <v>87</v>
      </c>
      <c r="I24" s="10">
        <v>90</v>
      </c>
      <c r="J24" s="25">
        <v>90</v>
      </c>
      <c r="K24" s="10">
        <v>0</v>
      </c>
      <c r="L24" s="10">
        <v>0</v>
      </c>
      <c r="M24" s="10">
        <v>0</v>
      </c>
      <c r="N24" s="10">
        <v>0</v>
      </c>
      <c r="O24" s="10">
        <v>65</v>
      </c>
      <c r="P24" s="11">
        <v>0</v>
      </c>
      <c r="Q24" s="11">
        <v>0</v>
      </c>
      <c r="R24" s="10" t="s">
        <v>80</v>
      </c>
      <c r="S24" s="40"/>
    </row>
    <row r="25" spans="1:19">
      <c r="A25" s="19" t="s">
        <v>88</v>
      </c>
      <c r="B25" s="19"/>
      <c r="C25" s="19"/>
      <c r="D25" s="19"/>
      <c r="E25" s="19"/>
      <c r="F25" s="19"/>
      <c r="G25" s="19"/>
      <c r="H25" s="19"/>
      <c r="I25" s="33">
        <f t="shared" ref="I25:O25" si="7">SUM(I26:I26)</f>
        <v>348.4</v>
      </c>
      <c r="J25" s="33">
        <f t="shared" si="7"/>
        <v>348.4</v>
      </c>
      <c r="K25" s="33">
        <f t="shared" si="7"/>
        <v>0</v>
      </c>
      <c r="L25" s="33">
        <f t="shared" si="7"/>
        <v>0</v>
      </c>
      <c r="M25" s="33">
        <f t="shared" si="7"/>
        <v>0</v>
      </c>
      <c r="N25" s="33">
        <f t="shared" si="7"/>
        <v>0</v>
      </c>
      <c r="O25" s="33">
        <f t="shared" si="7"/>
        <v>42</v>
      </c>
      <c r="P25" s="11">
        <v>0</v>
      </c>
      <c r="Q25" s="11">
        <v>0</v>
      </c>
      <c r="R25" s="10"/>
      <c r="S25" s="39"/>
    </row>
    <row r="26" ht="60" customHeight="1" spans="1:19">
      <c r="A26" s="9">
        <v>12</v>
      </c>
      <c r="B26" s="21" t="s">
        <v>89</v>
      </c>
      <c r="C26" s="26" t="s">
        <v>82</v>
      </c>
      <c r="D26" s="26" t="s">
        <v>28</v>
      </c>
      <c r="E26" s="26" t="s">
        <v>83</v>
      </c>
      <c r="F26" s="26" t="s">
        <v>39</v>
      </c>
      <c r="G26" s="11" t="s">
        <v>90</v>
      </c>
      <c r="H26" s="11" t="s">
        <v>91</v>
      </c>
      <c r="I26" s="26">
        <v>348.4</v>
      </c>
      <c r="J26" s="26">
        <v>348.4</v>
      </c>
      <c r="K26" s="10">
        <v>0</v>
      </c>
      <c r="L26" s="10">
        <v>0</v>
      </c>
      <c r="M26" s="10">
        <v>0</v>
      </c>
      <c r="N26" s="10">
        <v>0</v>
      </c>
      <c r="O26" s="26">
        <v>42</v>
      </c>
      <c r="P26" s="11">
        <v>0</v>
      </c>
      <c r="Q26" s="11">
        <v>0</v>
      </c>
      <c r="R26" s="10" t="s">
        <v>92</v>
      </c>
      <c r="S26" s="39"/>
    </row>
    <row r="27" spans="1:19">
      <c r="A27" s="19" t="s">
        <v>93</v>
      </c>
      <c r="B27" s="19"/>
      <c r="C27" s="19"/>
      <c r="D27" s="19"/>
      <c r="E27" s="19"/>
      <c r="F27" s="19"/>
      <c r="G27" s="19"/>
      <c r="H27" s="19"/>
      <c r="I27" s="33">
        <f>SUM(I28:I28)</f>
        <v>260</v>
      </c>
      <c r="J27" s="33">
        <f>SUM(J28:J28)</f>
        <v>260</v>
      </c>
      <c r="K27" s="10">
        <v>0</v>
      </c>
      <c r="L27" s="10">
        <v>0</v>
      </c>
      <c r="M27" s="10">
        <v>0</v>
      </c>
      <c r="N27" s="10">
        <v>0</v>
      </c>
      <c r="O27" s="33">
        <f>SUM(O28:O28)</f>
        <v>50</v>
      </c>
      <c r="P27" s="11">
        <v>0</v>
      </c>
      <c r="Q27" s="11">
        <v>0</v>
      </c>
      <c r="R27" s="33"/>
      <c r="S27" s="39"/>
    </row>
    <row r="28" ht="93" customHeight="1" spans="1:19">
      <c r="A28" s="9">
        <v>13</v>
      </c>
      <c r="B28" s="20" t="s">
        <v>94</v>
      </c>
      <c r="C28" s="26" t="s">
        <v>27</v>
      </c>
      <c r="D28" s="26" t="s">
        <v>28</v>
      </c>
      <c r="E28" s="26" t="s">
        <v>20</v>
      </c>
      <c r="F28" s="26" t="s">
        <v>39</v>
      </c>
      <c r="G28" s="26" t="s">
        <v>93</v>
      </c>
      <c r="H28" s="26" t="s">
        <v>95</v>
      </c>
      <c r="I28" s="34">
        <v>260</v>
      </c>
      <c r="J28" s="34">
        <v>260</v>
      </c>
      <c r="K28" s="10">
        <v>0</v>
      </c>
      <c r="L28" s="10">
        <v>0</v>
      </c>
      <c r="M28" s="10">
        <v>0</v>
      </c>
      <c r="N28" s="10">
        <v>0</v>
      </c>
      <c r="O28" s="34">
        <v>50</v>
      </c>
      <c r="P28" s="11">
        <v>0</v>
      </c>
      <c r="Q28" s="11">
        <v>0</v>
      </c>
      <c r="R28" s="10" t="s">
        <v>96</v>
      </c>
      <c r="S28" s="39"/>
    </row>
    <row r="29" spans="1:19">
      <c r="A29" s="19" t="s">
        <v>97</v>
      </c>
      <c r="B29" s="19"/>
      <c r="C29" s="19"/>
      <c r="D29" s="19"/>
      <c r="E29" s="19"/>
      <c r="F29" s="19"/>
      <c r="G29" s="19"/>
      <c r="H29" s="19"/>
      <c r="I29" s="33">
        <f>SUM(I30)</f>
        <v>247.5</v>
      </c>
      <c r="J29" s="33">
        <f>SUM(J30)</f>
        <v>247.5</v>
      </c>
      <c r="K29" s="10">
        <v>0</v>
      </c>
      <c r="L29" s="10">
        <v>0</v>
      </c>
      <c r="M29" s="10">
        <v>0</v>
      </c>
      <c r="N29" s="10">
        <v>0</v>
      </c>
      <c r="O29" s="33">
        <v>103</v>
      </c>
      <c r="P29" s="11">
        <v>0</v>
      </c>
      <c r="Q29" s="11">
        <v>0</v>
      </c>
      <c r="R29" s="33"/>
      <c r="S29" s="39"/>
    </row>
    <row r="30" ht="62" customHeight="1" spans="1:19">
      <c r="A30" s="9">
        <v>14</v>
      </c>
      <c r="B30" s="16" t="s">
        <v>98</v>
      </c>
      <c r="C30" s="15" t="s">
        <v>82</v>
      </c>
      <c r="D30" s="15" t="s">
        <v>28</v>
      </c>
      <c r="E30" s="15" t="s">
        <v>83</v>
      </c>
      <c r="F30" s="15" t="s">
        <v>39</v>
      </c>
      <c r="G30" s="15" t="s">
        <v>99</v>
      </c>
      <c r="H30" s="27" t="s">
        <v>100</v>
      </c>
      <c r="I30" s="15">
        <v>247.5</v>
      </c>
      <c r="J30" s="15">
        <v>247.5</v>
      </c>
      <c r="K30" s="10">
        <v>0</v>
      </c>
      <c r="L30" s="10">
        <v>0</v>
      </c>
      <c r="M30" s="10">
        <v>0</v>
      </c>
      <c r="N30" s="10">
        <v>0</v>
      </c>
      <c r="O30" s="9">
        <v>103</v>
      </c>
      <c r="P30" s="11">
        <v>0</v>
      </c>
      <c r="Q30" s="11">
        <v>0</v>
      </c>
      <c r="R30" s="15" t="s">
        <v>101</v>
      </c>
      <c r="S30" s="39"/>
    </row>
    <row r="31" spans="1:19">
      <c r="A31" s="19" t="s">
        <v>102</v>
      </c>
      <c r="B31" s="19"/>
      <c r="C31" s="19"/>
      <c r="D31" s="19"/>
      <c r="E31" s="19"/>
      <c r="F31" s="19"/>
      <c r="G31" s="19"/>
      <c r="H31" s="19"/>
      <c r="I31" s="33">
        <v>120</v>
      </c>
      <c r="J31" s="33">
        <v>120</v>
      </c>
      <c r="K31" s="10">
        <v>0</v>
      </c>
      <c r="L31" s="10">
        <v>0</v>
      </c>
      <c r="M31" s="10">
        <v>0</v>
      </c>
      <c r="N31" s="10">
        <v>0</v>
      </c>
      <c r="O31" s="33">
        <v>9</v>
      </c>
      <c r="P31" s="11">
        <v>0</v>
      </c>
      <c r="Q31" s="11">
        <v>0</v>
      </c>
      <c r="R31" s="33"/>
      <c r="S31" s="39"/>
    </row>
    <row r="32" ht="51" customHeight="1" spans="1:19">
      <c r="A32" s="9">
        <v>15</v>
      </c>
      <c r="B32" s="15" t="s">
        <v>103</v>
      </c>
      <c r="C32" s="15" t="s">
        <v>49</v>
      </c>
      <c r="D32" s="15" t="s">
        <v>28</v>
      </c>
      <c r="E32" s="15" t="s">
        <v>50</v>
      </c>
      <c r="F32" s="15" t="s">
        <v>39</v>
      </c>
      <c r="G32" s="15" t="s">
        <v>104</v>
      </c>
      <c r="H32" s="15" t="s">
        <v>105</v>
      </c>
      <c r="I32" s="9">
        <v>120</v>
      </c>
      <c r="J32" s="9">
        <v>120</v>
      </c>
      <c r="K32" s="10">
        <v>0</v>
      </c>
      <c r="L32" s="10">
        <v>0</v>
      </c>
      <c r="M32" s="10">
        <v>0</v>
      </c>
      <c r="N32" s="10">
        <v>0</v>
      </c>
      <c r="O32" s="15">
        <v>9</v>
      </c>
      <c r="P32" s="11">
        <v>0</v>
      </c>
      <c r="Q32" s="11">
        <v>0</v>
      </c>
      <c r="R32" s="10" t="s">
        <v>106</v>
      </c>
      <c r="S32" s="39"/>
    </row>
    <row r="33" ht="18" customHeight="1" spans="1:19">
      <c r="A33" s="19" t="s">
        <v>107</v>
      </c>
      <c r="B33" s="19"/>
      <c r="C33" s="19"/>
      <c r="D33" s="19"/>
      <c r="E33" s="19"/>
      <c r="F33" s="19"/>
      <c r="G33" s="19"/>
      <c r="H33" s="19"/>
      <c r="I33" s="33">
        <f>I34+I35</f>
        <v>140</v>
      </c>
      <c r="J33" s="33">
        <f>J34+J35</f>
        <v>140</v>
      </c>
      <c r="K33" s="10">
        <v>0</v>
      </c>
      <c r="L33" s="10">
        <v>0</v>
      </c>
      <c r="M33" s="10">
        <v>0</v>
      </c>
      <c r="N33" s="10">
        <v>0</v>
      </c>
      <c r="O33" s="33">
        <f>O34+O35</f>
        <v>202</v>
      </c>
      <c r="P33" s="11">
        <v>0</v>
      </c>
      <c r="Q33" s="11">
        <v>0</v>
      </c>
      <c r="R33" s="33"/>
      <c r="S33" s="39"/>
    </row>
    <row r="34" ht="69" customHeight="1" spans="1:19">
      <c r="A34" s="9">
        <v>16</v>
      </c>
      <c r="B34" s="22" t="s">
        <v>108</v>
      </c>
      <c r="C34" s="22" t="s">
        <v>109</v>
      </c>
      <c r="D34" s="22" t="s">
        <v>28</v>
      </c>
      <c r="E34" s="22" t="s">
        <v>83</v>
      </c>
      <c r="F34" s="15" t="s">
        <v>39</v>
      </c>
      <c r="G34" s="22" t="s">
        <v>110</v>
      </c>
      <c r="H34" s="26" t="s">
        <v>111</v>
      </c>
      <c r="I34" s="22">
        <v>40</v>
      </c>
      <c r="J34" s="22">
        <v>40</v>
      </c>
      <c r="K34" s="10">
        <v>0</v>
      </c>
      <c r="L34" s="10">
        <v>0</v>
      </c>
      <c r="M34" s="10">
        <v>0</v>
      </c>
      <c r="N34" s="10">
        <v>0</v>
      </c>
      <c r="O34" s="22">
        <v>30</v>
      </c>
      <c r="P34" s="11">
        <v>0</v>
      </c>
      <c r="Q34" s="11">
        <v>0</v>
      </c>
      <c r="R34" s="22" t="s">
        <v>112</v>
      </c>
      <c r="S34" s="39"/>
    </row>
    <row r="35" ht="52" customHeight="1" spans="1:19">
      <c r="A35" s="9">
        <v>17</v>
      </c>
      <c r="B35" s="22" t="s">
        <v>113</v>
      </c>
      <c r="C35" s="22" t="s">
        <v>62</v>
      </c>
      <c r="D35" s="22" t="s">
        <v>28</v>
      </c>
      <c r="E35" s="22" t="s">
        <v>63</v>
      </c>
      <c r="F35" s="15" t="s">
        <v>39</v>
      </c>
      <c r="G35" s="22" t="s">
        <v>114</v>
      </c>
      <c r="H35" s="26" t="s">
        <v>115</v>
      </c>
      <c r="I35" s="22">
        <v>100</v>
      </c>
      <c r="J35" s="22">
        <v>100</v>
      </c>
      <c r="K35" s="10">
        <v>0</v>
      </c>
      <c r="L35" s="10">
        <v>0</v>
      </c>
      <c r="M35" s="10">
        <v>0</v>
      </c>
      <c r="N35" s="10">
        <v>0</v>
      </c>
      <c r="O35" s="22">
        <v>172</v>
      </c>
      <c r="P35" s="11">
        <v>0</v>
      </c>
      <c r="Q35" s="11">
        <v>0</v>
      </c>
      <c r="R35" s="22" t="s">
        <v>112</v>
      </c>
      <c r="S35" s="39"/>
    </row>
    <row r="36" ht="52" customHeight="1" spans="1:19">
      <c r="A36" s="12" t="s">
        <v>116</v>
      </c>
      <c r="B36" s="13"/>
      <c r="C36" s="13"/>
      <c r="D36" s="13"/>
      <c r="E36" s="13"/>
      <c r="F36" s="13"/>
      <c r="G36" s="13"/>
      <c r="H36" s="14"/>
      <c r="I36" s="35">
        <v>447</v>
      </c>
      <c r="J36" s="35"/>
      <c r="K36" s="33">
        <v>447</v>
      </c>
      <c r="L36" s="33"/>
      <c r="M36" s="33"/>
      <c r="N36" s="33"/>
      <c r="O36" s="35">
        <v>295</v>
      </c>
      <c r="P36" s="31"/>
      <c r="Q36" s="31"/>
      <c r="R36" s="35"/>
      <c r="S36" s="41"/>
    </row>
    <row r="37" ht="52.5" spans="1:19">
      <c r="A37" s="9">
        <v>18</v>
      </c>
      <c r="B37" s="22" t="s">
        <v>117</v>
      </c>
      <c r="C37" s="22" t="s">
        <v>118</v>
      </c>
      <c r="D37" s="22" t="s">
        <v>28</v>
      </c>
      <c r="E37" s="22" t="s">
        <v>63</v>
      </c>
      <c r="F37" s="22" t="s">
        <v>39</v>
      </c>
      <c r="G37" s="22" t="s">
        <v>119</v>
      </c>
      <c r="H37" s="22" t="s">
        <v>120</v>
      </c>
      <c r="I37" s="22">
        <v>85</v>
      </c>
      <c r="J37" s="10">
        <v>0</v>
      </c>
      <c r="K37" s="22">
        <v>85</v>
      </c>
      <c r="L37" s="10">
        <v>0</v>
      </c>
      <c r="M37" s="10">
        <v>0</v>
      </c>
      <c r="N37" s="10">
        <v>0</v>
      </c>
      <c r="O37" s="22">
        <v>25</v>
      </c>
      <c r="P37" s="11">
        <v>0</v>
      </c>
      <c r="Q37" s="11">
        <v>0</v>
      </c>
      <c r="R37" s="22" t="s">
        <v>121</v>
      </c>
      <c r="S37" s="39" t="s">
        <v>122</v>
      </c>
    </row>
    <row r="38" ht="52.5" spans="1:19">
      <c r="A38" s="9">
        <v>19</v>
      </c>
      <c r="B38" s="22" t="s">
        <v>123</v>
      </c>
      <c r="C38" s="22" t="s">
        <v>118</v>
      </c>
      <c r="D38" s="22" t="s">
        <v>28</v>
      </c>
      <c r="E38" s="22" t="s">
        <v>63</v>
      </c>
      <c r="F38" s="22" t="s">
        <v>39</v>
      </c>
      <c r="G38" s="22" t="s">
        <v>124</v>
      </c>
      <c r="H38" s="22" t="s">
        <v>125</v>
      </c>
      <c r="I38" s="22">
        <v>80</v>
      </c>
      <c r="J38" s="10">
        <v>0</v>
      </c>
      <c r="K38" s="22">
        <v>80</v>
      </c>
      <c r="L38" s="10">
        <v>0</v>
      </c>
      <c r="M38" s="10">
        <v>0</v>
      </c>
      <c r="N38" s="10">
        <v>0</v>
      </c>
      <c r="O38" s="22">
        <v>26</v>
      </c>
      <c r="P38" s="11">
        <v>0</v>
      </c>
      <c r="Q38" s="11">
        <v>0</v>
      </c>
      <c r="R38" s="22" t="s">
        <v>121</v>
      </c>
      <c r="S38" s="39" t="s">
        <v>122</v>
      </c>
    </row>
    <row r="39" ht="57" customHeight="1" spans="1:19">
      <c r="A39" s="9">
        <v>20</v>
      </c>
      <c r="B39" s="22" t="s">
        <v>126</v>
      </c>
      <c r="C39" s="22" t="s">
        <v>118</v>
      </c>
      <c r="D39" s="22" t="s">
        <v>28</v>
      </c>
      <c r="E39" s="22" t="s">
        <v>63</v>
      </c>
      <c r="F39" s="22" t="s">
        <v>39</v>
      </c>
      <c r="G39" s="22" t="s">
        <v>127</v>
      </c>
      <c r="H39" s="22" t="s">
        <v>128</v>
      </c>
      <c r="I39" s="22">
        <v>85</v>
      </c>
      <c r="J39" s="10">
        <v>0</v>
      </c>
      <c r="K39" s="22">
        <v>85</v>
      </c>
      <c r="L39" s="10">
        <v>0</v>
      </c>
      <c r="M39" s="10">
        <v>0</v>
      </c>
      <c r="N39" s="10">
        <v>0</v>
      </c>
      <c r="O39" s="22">
        <v>40</v>
      </c>
      <c r="P39" s="11">
        <v>0</v>
      </c>
      <c r="Q39" s="11">
        <v>0</v>
      </c>
      <c r="R39" s="22" t="s">
        <v>121</v>
      </c>
      <c r="S39" s="39" t="s">
        <v>122</v>
      </c>
    </row>
    <row r="40" ht="45" spans="1:19">
      <c r="A40" s="9">
        <v>21</v>
      </c>
      <c r="B40" s="22" t="s">
        <v>129</v>
      </c>
      <c r="C40" s="22" t="s">
        <v>49</v>
      </c>
      <c r="D40" s="22" t="s">
        <v>28</v>
      </c>
      <c r="E40" s="22" t="s">
        <v>50</v>
      </c>
      <c r="F40" s="22" t="s">
        <v>39</v>
      </c>
      <c r="G40" s="22" t="s">
        <v>130</v>
      </c>
      <c r="H40" s="22" t="s">
        <v>131</v>
      </c>
      <c r="I40" s="22">
        <v>100</v>
      </c>
      <c r="J40" s="10">
        <v>0</v>
      </c>
      <c r="K40" s="22">
        <v>100</v>
      </c>
      <c r="L40" s="10">
        <v>0</v>
      </c>
      <c r="M40" s="10">
        <v>0</v>
      </c>
      <c r="N40" s="10">
        <v>0</v>
      </c>
      <c r="O40" s="22">
        <v>50</v>
      </c>
      <c r="P40" s="11">
        <v>0</v>
      </c>
      <c r="Q40" s="11">
        <v>0</v>
      </c>
      <c r="R40" s="22" t="s">
        <v>121</v>
      </c>
      <c r="S40" s="39" t="s">
        <v>132</v>
      </c>
    </row>
    <row r="41" ht="57" customHeight="1" spans="1:19">
      <c r="A41" s="9">
        <v>22</v>
      </c>
      <c r="B41" s="22" t="s">
        <v>133</v>
      </c>
      <c r="C41" s="22" t="s">
        <v>134</v>
      </c>
      <c r="D41" s="22" t="s">
        <v>28</v>
      </c>
      <c r="E41" s="22" t="s">
        <v>63</v>
      </c>
      <c r="F41" s="22" t="s">
        <v>39</v>
      </c>
      <c r="G41" s="22" t="s">
        <v>135</v>
      </c>
      <c r="H41" s="22" t="s">
        <v>136</v>
      </c>
      <c r="I41" s="22">
        <v>40</v>
      </c>
      <c r="J41" s="10">
        <v>0</v>
      </c>
      <c r="K41" s="22">
        <v>40</v>
      </c>
      <c r="L41" s="10">
        <v>0</v>
      </c>
      <c r="M41" s="10">
        <v>0</v>
      </c>
      <c r="N41" s="10">
        <v>0</v>
      </c>
      <c r="O41" s="22">
        <v>78</v>
      </c>
      <c r="P41" s="11">
        <v>0</v>
      </c>
      <c r="Q41" s="11">
        <v>0</v>
      </c>
      <c r="R41" s="22" t="s">
        <v>121</v>
      </c>
      <c r="S41" s="40" t="s">
        <v>137</v>
      </c>
    </row>
    <row r="42" ht="54" customHeight="1" spans="1:19">
      <c r="A42" s="9">
        <v>23</v>
      </c>
      <c r="B42" s="22" t="s">
        <v>138</v>
      </c>
      <c r="C42" s="22" t="s">
        <v>139</v>
      </c>
      <c r="D42" s="22" t="s">
        <v>28</v>
      </c>
      <c r="E42" s="22" t="s">
        <v>50</v>
      </c>
      <c r="F42" s="22" t="s">
        <v>39</v>
      </c>
      <c r="G42" s="22" t="s">
        <v>140</v>
      </c>
      <c r="H42" s="22" t="s">
        <v>141</v>
      </c>
      <c r="I42" s="22">
        <v>54</v>
      </c>
      <c r="J42" s="10">
        <v>0</v>
      </c>
      <c r="K42" s="22">
        <v>54</v>
      </c>
      <c r="L42" s="22">
        <v>0</v>
      </c>
      <c r="M42" s="22">
        <v>0</v>
      </c>
      <c r="N42" s="22">
        <v>0</v>
      </c>
      <c r="O42" s="22">
        <v>76</v>
      </c>
      <c r="P42" s="22">
        <v>0</v>
      </c>
      <c r="Q42" s="22">
        <v>0</v>
      </c>
      <c r="R42" s="22" t="s">
        <v>121</v>
      </c>
      <c r="S42" s="40" t="s">
        <v>137</v>
      </c>
    </row>
    <row r="43" ht="37" customHeight="1" spans="1:19">
      <c r="A43" s="9">
        <v>24</v>
      </c>
      <c r="B43" s="22"/>
      <c r="C43" s="22" t="s">
        <v>142</v>
      </c>
      <c r="D43" s="22" t="s">
        <v>28</v>
      </c>
      <c r="E43" s="22" t="s">
        <v>142</v>
      </c>
      <c r="F43" s="22" t="s">
        <v>143</v>
      </c>
      <c r="G43" s="22" t="s">
        <v>144</v>
      </c>
      <c r="H43" s="22" t="s">
        <v>145</v>
      </c>
      <c r="I43" s="22">
        <v>3</v>
      </c>
      <c r="J43" s="10">
        <v>0</v>
      </c>
      <c r="K43" s="22">
        <v>3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 t="s">
        <v>121</v>
      </c>
      <c r="S43" s="22"/>
    </row>
  </sheetData>
  <autoFilter ref="A1:S43">
    <extLst/>
  </autoFilter>
  <mergeCells count="29">
    <mergeCell ref="A1:S1"/>
    <mergeCell ref="A2:S2"/>
    <mergeCell ref="A3:S3"/>
    <mergeCell ref="I4:N4"/>
    <mergeCell ref="O4:Q4"/>
    <mergeCell ref="A6:H6"/>
    <mergeCell ref="A7:H7"/>
    <mergeCell ref="A10:H10"/>
    <mergeCell ref="A13:H13"/>
    <mergeCell ref="A15:H15"/>
    <mergeCell ref="A17:H17"/>
    <mergeCell ref="A19:H19"/>
    <mergeCell ref="A21:H21"/>
    <mergeCell ref="A25:H25"/>
    <mergeCell ref="A27:H27"/>
    <mergeCell ref="A29:H29"/>
    <mergeCell ref="A31:H31"/>
    <mergeCell ref="A33:H33"/>
    <mergeCell ref="A36:H36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ageMargins left="0.118055555555556" right="0.118055555555556" top="0.314583333333333" bottom="0.236111111111111" header="0.298611111111111" footer="0.298611111111111"/>
  <pageSetup paperSize="9" orientation="landscape"/>
  <headerFooter/>
  <ignoredErrors>
    <ignoredError sqref="P7:Q7 K9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扶贫办项目数据处理中心</dc:creator>
  <cp:lastModifiedBy>_轻舟过重山</cp:lastModifiedBy>
  <dcterms:created xsi:type="dcterms:W3CDTF">2019-12-10T02:26:00Z</dcterms:created>
  <dcterms:modified xsi:type="dcterms:W3CDTF">2023-09-25T05:15:55Z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